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9" i="1" l="1"/>
  <c r="G39" i="1" l="1"/>
  <c r="G37" i="1"/>
  <c r="G41" i="1"/>
  <c r="G40" i="1"/>
  <c r="G33" i="1"/>
  <c r="G32" i="1"/>
  <c r="G31" i="1"/>
  <c r="G30" i="1"/>
  <c r="G35" i="1"/>
  <c r="G34" i="1"/>
  <c r="G36" i="1"/>
  <c r="G27" i="1"/>
  <c r="H20" i="1"/>
  <c r="H19" i="1"/>
  <c r="G42" i="1" l="1"/>
  <c r="H21" i="1" s="1"/>
  <c r="H23" i="1" s="1"/>
</calcChain>
</file>

<file path=xl/sharedStrings.xml><?xml version="1.0" encoding="utf-8"?>
<sst xmlns="http://schemas.openxmlformats.org/spreadsheetml/2006/main" count="55" uniqueCount="53">
  <si>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</si>
  <si>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</si>
  <si>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</si>
  <si>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</si>
  <si>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</si>
  <si>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</si>
  <si>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</si>
  <si>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</si>
  <si>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</si>
  <si>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</si>
  <si>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</si>
  <si>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</si>
  <si>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</si>
  <si>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</si>
  <si>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</si>
  <si>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</si>
  <si>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</si>
  <si>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1.4. Площадь жилых помещений- 369</t>
    </r>
    <r>
      <rPr>
        <b/>
        <sz val="11"/>
        <color theme="1"/>
        <rFont val="Calibri"/>
        <family val="2"/>
        <charset val="204"/>
        <scheme val="minor"/>
      </rPr>
      <t>кв.м.</t>
    </r>
  </si>
  <si>
    <t>1.6. Количество квартир: 8</t>
  </si>
  <si>
    <r>
      <t>1.7. Степень износа: -39</t>
    </r>
    <r>
      <rPr>
        <b/>
        <sz val="11"/>
        <color theme="1"/>
        <rFont val="Calibri"/>
        <family val="2"/>
        <charset val="204"/>
        <scheme val="minor"/>
      </rPr>
      <t>%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</si>
  <si>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1 подъезд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</si>
  <si>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</si>
  <si>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</si>
  <si>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</si>
  <si>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</si>
  <si>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</si>
  <si>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</si>
  <si>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Специалист по МКД:</t>
  </si>
  <si>
    <t>Управление МКД 1 полугодие</t>
  </si>
  <si>
    <t>тариф</t>
  </si>
  <si>
    <t>Управление МКД 2 полугодие</t>
  </si>
  <si>
    <t>1.9. Год постройки: 1978</t>
  </si>
  <si>
    <t>1.8. Кадастровый номер 66:11:4301002:1015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</si>
  <si>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Бажова, 3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</si>
  <si>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</si>
  <si>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</si>
  <si>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</si>
  <si>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</si>
  <si>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31.03.2022г.</t>
  </si>
  <si>
    <t xml:space="preserve">замена входных подъездных дверей
РЕШЕНИЕ (БЮЛЛЕТЕНЬ)
от внеочередного собрания собственника квартиры/помещения № ______,
расположенного в доме № 3, кв. №___ по ул. Лесная, пгт. Пионерский, Ирбитского района
в форме очного собрания 5 мая 2022 г. в 18 час. 00 мин.
Сведения о собственнике помещения или его уполномоченном представителе:
_____________________________________________________________________________________________________
ФИО физ. лица или наименование юр. лица и ФИО и должность представителя юр.лица, сведения о документе, подтверждающем право
_______________________________________________________________________________________________________________________
 _____________________________________________________________________________________________________________
 собственности, сведения о представителе собственника помещения  и документе, подтверждающем его полномочия
Документ, удостоверяющий личность: паспорт __________________________________________________________________
__________________________________________________________________________________________________________
№ помещения (квартиры) S (общая полезная площадь многоквартирного дома, указывается инициатором собрания) S помещения (общая площадь помещения) Количество голосов
(1 кв.м.=1 голос)
При голосовании по каждому вопросу выберите только один вариант ответа!
Процедурные вопросы
1.  Утверждение председателя, секретаря и счетной комиссии общего собрания
  Предлагается избрать председателем Молокову Ольгу Николаевну, секретарем  Щитову Наталью Валерьевну, членами счетной комиссии: Федулову Надежду Николаевну, Колипову Любовь Владимировну, Бахареву Людмилу Владимировну.
«ЗА»   «ПРОТИВ»  «ВОЗДЕРЖАЛСЯ» 
                                                                                                                                                                                                 2.Оплату  по установке и приобретению металлической сейф двери произвести следующим образом. Управляющая компания МУП " ЖКХ Ирбитского района"  оплачивает расходы за дверь и ее установку ООО " Страж Плюс". В дальнейшем расходы будут возмещены МУП "ЖКХ Ирбитского района" собственниками жилых помещений за проделанную работу - пропорционально количеству квартир в четвертом подъезде МКД.  Начисление платы будет отражено в квитанциях расчетного центра АО "ЭнергосбыТПлюс". 
Общая стоимость  работ составляет 75 тыс. руб.
«ЗА»  «ПРОТИВ»      «ВОЗДЕРЖАЛСЯ» 
                                                                                                                                                                                                                                                                        «5» мая 2022 года                              Подпись _____________ Ф.И.О.__________________________
РЕШЕНИЕ (БЮЛЛЕТЕНЬ)
от внеочередного собрания собственника квартиры/помещения № ______,
расположенного в доме № 3, кв. №___ по ул. Лесная, пгт. Пионерский, Ирбитского района
в форме очного собрания 5 мая 2022 г. в 18 час. 00 мин.
Сведения о собственнике помещения или его уполномоченном представителе:
_____________________________________________________________________________________________________
ФИО физ. лица или наименование юр. лица и ФИО и должность представителя юр.лица, сведения о документе, подтверждающем право
_______________________________________________________________________________________________________________________
 _____________________________________________________________________________________________________________
 собственности, сведения о представителе собственника помещения  и документе, подтверждающем его полномочия
Документ, удостоверяющий личность: паспорт __________________________________________________________________
__________________________________________________________________________________________________________
№ помещения (квартиры) S (общая полезная площадь многоквартирного дома, указывается инициатором собрания) S помещения (общая площадь помещения) Количество голосов
(1 кв.м.=1 голос)
При голосовании по каждому вопросу выберите только один вариант ответа!
Процедурные вопросы
1.  Утверждение председателя, секретаря и счетной комиссии общего собрания
  Предлагается избрать председателем Молокову Ольгу Николаевну, секретарем  Щитову Наталью Валерьевну, членами счетной комиссии: Федулову Надежду Николаевну, Колипову Любовь Владимировну, Бахареву Людмилу Владимировну.
«ЗА»   «ПРОТИВ»  «ВОЗДЕРЖАЛСЯ» 
                                                                                                                                                                                                 2.Оплату  по установке и приобретению металлической сейф двери произвести следующим образом. Управляющая компания МУП " ЖКХ Ирбитского района"  оплачивает расходы за дверь и ее установку ООО " Страж Плюс". В дальнейшем расходы будут возмещены МУП "ЖКХ Ирбитского района" собственниками жилых помещений за проделанную работу - пропорционально количеству квартир в четвертом подъезде МКД.  Начисление платы будет отражено в квитанциях расчетного центра АО "ЭнергосбыТПлюс". 
Общая стоимость  работ составляет 75 тыс. руб.
«ЗА»  «ПРОТИВ»      «ВОЗДЕРЖАЛСЯ» 
                                                                                                                                                                                                                                                                        «5» мая 2022 года                              Подпись _____________ Ф.И.О.__________________________
</t>
  </si>
  <si>
    <t>чистка канализации</t>
  </si>
  <si>
    <t>Ремонт электрооборудования, шт</t>
  </si>
  <si>
    <t>Замена лампочек и светильника, шт</t>
  </si>
  <si>
    <t>Благоустройство территории, шт</t>
  </si>
  <si>
    <t>Замена лампочек, шт</t>
  </si>
  <si>
    <t>Чистка канализации, м.п.</t>
  </si>
  <si>
    <t>Частичный ремонт кровли, м2</t>
  </si>
  <si>
    <t>Закрытие подвала и чердака, шт</t>
  </si>
  <si>
    <t>Монтаж освещения</t>
  </si>
  <si>
    <t>Чистка канализации и ремонт ХВС в подвале МКД</t>
  </si>
  <si>
    <t>Установка табличек на подъезды</t>
  </si>
  <si>
    <t>Е.В. Вигриянова</t>
  </si>
  <si>
    <t>Установка эл. радиатора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</si>
</sst>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9" workbookViewId="0">
      <selection activeCell="N39" sqref="N39"/>
    </sheetView>
  </sheetViews>
  <sheetFormatPr defaultRowHeight="15" x14ac:dyDescent="0.25"/>
  <cols>
    <col min="1" max="1" width="9.140625" customWidth="1"/>
    <col min="2" max="2" width="35.5703125" customWidth="1"/>
    <col min="3" max="3" width="8.28515625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33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7" t="s">
        <v>1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t="s">
        <v>34</v>
      </c>
    </row>
    <row r="7" spans="1:9" x14ac:dyDescent="0.25">
      <c r="A7" t="s">
        <v>2</v>
      </c>
    </row>
    <row r="8" spans="1:9" x14ac:dyDescent="0.25">
      <c r="A8" t="s">
        <v>3</v>
      </c>
    </row>
    <row r="9" spans="1:9" x14ac:dyDescent="0.25">
      <c r="A9" t="s">
        <v>17</v>
      </c>
    </row>
    <row r="10" spans="1:9" x14ac:dyDescent="0.25">
      <c r="A10" t="s">
        <v>20</v>
      </c>
    </row>
    <row r="11" spans="1:9" x14ac:dyDescent="0.25">
      <c r="A11" t="s">
        <v>18</v>
      </c>
    </row>
    <row r="12" spans="1:9" x14ac:dyDescent="0.25">
      <c r="A12" t="s">
        <v>19</v>
      </c>
    </row>
    <row r="13" spans="1:9" s="5" customFormat="1" x14ac:dyDescent="0.25">
      <c r="A13" t="s">
        <v>32</v>
      </c>
    </row>
    <row r="14" spans="1:9" s="5" customFormat="1" x14ac:dyDescent="0.25">
      <c r="A14" t="s">
        <v>31</v>
      </c>
    </row>
    <row r="15" spans="1:9" x14ac:dyDescent="0.25">
      <c r="A15" s="19" t="s">
        <v>4</v>
      </c>
      <c r="B15" s="20"/>
      <c r="C15" s="20"/>
      <c r="D15" s="20"/>
      <c r="E15" s="20"/>
      <c r="F15" s="20"/>
      <c r="G15" s="20"/>
      <c r="H15" s="20"/>
      <c r="I15" s="20"/>
    </row>
    <row r="16" spans="1:9" ht="30" customHeight="1" x14ac:dyDescent="0.25">
      <c r="A16" s="21" t="s">
        <v>8</v>
      </c>
      <c r="B16" s="22"/>
      <c r="C16" s="22"/>
      <c r="D16" s="22"/>
      <c r="E16" s="22"/>
      <c r="F16" s="22"/>
      <c r="G16" s="22"/>
      <c r="H16" s="22"/>
      <c r="I16" s="22"/>
    </row>
    <row r="17" spans="1:9" x14ac:dyDescent="0.25">
      <c r="A17" s="6" t="s">
        <v>5</v>
      </c>
      <c r="B17" s="14"/>
      <c r="C17" s="14"/>
      <c r="D17" s="14"/>
      <c r="E17" s="14"/>
      <c r="F17" s="14"/>
      <c r="G17" s="7"/>
      <c r="H17" s="8">
        <v>74980.850000000006</v>
      </c>
      <c r="I17" s="9"/>
    </row>
    <row r="18" spans="1:9" x14ac:dyDescent="0.25">
      <c r="A18" s="6" t="s">
        <v>6</v>
      </c>
      <c r="B18" s="14"/>
      <c r="C18" s="14"/>
      <c r="D18" s="14"/>
      <c r="E18" s="14"/>
      <c r="F18" s="14"/>
      <c r="G18" s="7"/>
      <c r="H18" s="8">
        <v>56613.95</v>
      </c>
      <c r="I18" s="9"/>
    </row>
    <row r="19" spans="1:9" x14ac:dyDescent="0.25">
      <c r="A19" s="6" t="s">
        <v>26</v>
      </c>
      <c r="B19" s="14"/>
      <c r="C19" s="14"/>
      <c r="D19" s="14"/>
      <c r="E19" s="14"/>
      <c r="F19" s="14"/>
      <c r="G19" s="7"/>
      <c r="H19" s="8">
        <f>SUM(H18-H17)</f>
        <v>-18366.900000000009</v>
      </c>
      <c r="I19" s="9"/>
    </row>
    <row r="20" spans="1:9" x14ac:dyDescent="0.25">
      <c r="A20" s="6" t="s">
        <v>7</v>
      </c>
      <c r="B20" s="14"/>
      <c r="C20" s="14"/>
      <c r="D20" s="14"/>
      <c r="E20" s="14"/>
      <c r="F20" s="14"/>
      <c r="G20" s="7"/>
      <c r="H20" s="8">
        <f>SUM(H18/H17)*100</f>
        <v>75.50454549394945</v>
      </c>
      <c r="I20" s="9"/>
    </row>
    <row r="21" spans="1:9" x14ac:dyDescent="0.25">
      <c r="A21" s="6" t="s">
        <v>35</v>
      </c>
      <c r="B21" s="14"/>
      <c r="C21" s="14"/>
      <c r="D21" s="14"/>
      <c r="E21" s="14"/>
      <c r="F21" s="14"/>
      <c r="G21" s="7"/>
      <c r="H21" s="8">
        <f>SUM(G42)</f>
        <v>124530.45999999998</v>
      </c>
      <c r="I21" s="9"/>
    </row>
    <row r="22" spans="1:9" x14ac:dyDescent="0.25">
      <c r="A22" s="6" t="s">
        <v>36</v>
      </c>
      <c r="B22" s="14"/>
      <c r="C22" s="14"/>
      <c r="D22" s="14"/>
      <c r="E22" s="14"/>
      <c r="F22" s="14"/>
      <c r="G22" s="7"/>
      <c r="H22" s="8">
        <v>-52808.37</v>
      </c>
      <c r="I22" s="9"/>
    </row>
    <row r="23" spans="1:9" x14ac:dyDescent="0.25">
      <c r="A23" s="6" t="s">
        <v>37</v>
      </c>
      <c r="B23" s="14"/>
      <c r="C23" s="14"/>
      <c r="D23" s="14"/>
      <c r="E23" s="14"/>
      <c r="F23" s="14"/>
      <c r="G23" s="7"/>
      <c r="H23" s="8">
        <f>SUM(H22+H18-H21)</f>
        <v>-120724.87999999998</v>
      </c>
      <c r="I23" s="9"/>
    </row>
    <row r="24" spans="1:9" x14ac:dyDescent="0.25">
      <c r="A24" s="23" t="s">
        <v>9</v>
      </c>
      <c r="B24" s="22"/>
      <c r="C24" s="22"/>
      <c r="D24" s="22"/>
      <c r="E24" s="22"/>
      <c r="F24" s="22"/>
      <c r="G24" s="22"/>
      <c r="H24" s="22"/>
      <c r="I24" s="22"/>
    </row>
    <row r="25" spans="1:9" x14ac:dyDescent="0.25">
      <c r="A25" s="1" t="s">
        <v>10</v>
      </c>
    </row>
    <row r="26" spans="1:9" ht="35.25" customHeight="1" x14ac:dyDescent="0.25">
      <c r="A26" s="6" t="s">
        <v>12</v>
      </c>
      <c r="B26" s="7"/>
      <c r="C26" s="6" t="s">
        <v>15</v>
      </c>
      <c r="D26" s="7"/>
      <c r="E26" s="6" t="s">
        <v>14</v>
      </c>
      <c r="F26" s="7"/>
      <c r="G26" s="6" t="s">
        <v>13</v>
      </c>
      <c r="H26" s="7"/>
      <c r="I26" s="2" t="s">
        <v>11</v>
      </c>
    </row>
    <row r="27" spans="1:9" x14ac:dyDescent="0.25">
      <c r="A27" s="6" t="s">
        <v>39</v>
      </c>
      <c r="B27" s="7"/>
      <c r="C27" s="6">
        <v>1</v>
      </c>
      <c r="D27" s="7"/>
      <c r="E27" s="6">
        <v>59850</v>
      </c>
      <c r="F27" s="7"/>
      <c r="G27" s="6">
        <f>SUM(C27*E27)</f>
        <v>59850</v>
      </c>
      <c r="H27" s="7"/>
      <c r="I27" s="3">
        <v>44576</v>
      </c>
    </row>
    <row r="28" spans="1:9" x14ac:dyDescent="0.25">
      <c r="A28" s="6" t="s">
        <v>40</v>
      </c>
      <c r="B28" s="7"/>
      <c r="C28" s="6">
        <v>18</v>
      </c>
      <c r="D28" s="7"/>
      <c r="E28" s="6">
        <v>560.67999999999995</v>
      </c>
      <c r="F28" s="7"/>
      <c r="G28" s="6">
        <v>10092.370000000001</v>
      </c>
      <c r="H28" s="7"/>
      <c r="I28" s="3">
        <v>44569</v>
      </c>
    </row>
    <row r="29" spans="1:9" x14ac:dyDescent="0.25">
      <c r="A29" s="6" t="s">
        <v>41</v>
      </c>
      <c r="B29" s="7"/>
      <c r="C29" s="6">
        <v>1</v>
      </c>
      <c r="D29" s="7"/>
      <c r="E29" s="6">
        <v>2608.8000000000002</v>
      </c>
      <c r="F29" s="7"/>
      <c r="G29" s="6">
        <f t="shared" ref="G29" si="0">SUM(C29*E29)</f>
        <v>2608.8000000000002</v>
      </c>
      <c r="H29" s="7"/>
      <c r="I29" s="3">
        <v>44099</v>
      </c>
    </row>
    <row r="30" spans="1:9" x14ac:dyDescent="0.25">
      <c r="A30" s="6" t="s">
        <v>52</v>
      </c>
      <c r="B30" s="7"/>
      <c r="C30" s="6">
        <v>1</v>
      </c>
      <c r="D30" s="7"/>
      <c r="E30" s="6">
        <v>3451.2</v>
      </c>
      <c r="F30" s="7"/>
      <c r="G30" s="6">
        <f t="shared" ref="G30:G36" si="1">SUM(C30*E30)</f>
        <v>3451.2</v>
      </c>
      <c r="H30" s="7"/>
      <c r="I30" s="3">
        <v>44592</v>
      </c>
    </row>
    <row r="31" spans="1:9" x14ac:dyDescent="0.25">
      <c r="A31" s="6" t="s">
        <v>42</v>
      </c>
      <c r="B31" s="7"/>
      <c r="C31" s="6">
        <v>1</v>
      </c>
      <c r="D31" s="7"/>
      <c r="E31" s="6">
        <v>1144.8</v>
      </c>
      <c r="F31" s="7"/>
      <c r="G31" s="6">
        <f t="shared" si="1"/>
        <v>1144.8</v>
      </c>
      <c r="H31" s="7"/>
      <c r="I31" s="3">
        <v>43728</v>
      </c>
    </row>
    <row r="32" spans="1:9" x14ac:dyDescent="0.25">
      <c r="A32" s="6" t="s">
        <v>43</v>
      </c>
      <c r="B32" s="7"/>
      <c r="C32" s="6">
        <v>1</v>
      </c>
      <c r="D32" s="7"/>
      <c r="E32" s="6">
        <v>344.4</v>
      </c>
      <c r="F32" s="7"/>
      <c r="G32" s="6">
        <f t="shared" ref="G32:G33" si="2">SUM(C32*E32)</f>
        <v>344.4</v>
      </c>
      <c r="H32" s="7"/>
      <c r="I32" s="3">
        <v>43665</v>
      </c>
    </row>
    <row r="33" spans="1:9" x14ac:dyDescent="0.25">
      <c r="A33" s="6" t="s">
        <v>44</v>
      </c>
      <c r="B33" s="7"/>
      <c r="C33" s="6">
        <v>1</v>
      </c>
      <c r="D33" s="7"/>
      <c r="E33" s="6">
        <v>134.4</v>
      </c>
      <c r="F33" s="7"/>
      <c r="G33" s="6">
        <f t="shared" si="2"/>
        <v>134.4</v>
      </c>
      <c r="H33" s="7"/>
      <c r="I33" s="3">
        <v>44246</v>
      </c>
    </row>
    <row r="34" spans="1:9" x14ac:dyDescent="0.25">
      <c r="A34" s="6" t="s">
        <v>45</v>
      </c>
      <c r="B34" s="7"/>
      <c r="C34" s="6">
        <v>10</v>
      </c>
      <c r="D34" s="7"/>
      <c r="E34" s="6">
        <v>886.2</v>
      </c>
      <c r="F34" s="7"/>
      <c r="G34" s="6">
        <f t="shared" ref="G34:G35" si="3">SUM(C34*E34)</f>
        <v>8862</v>
      </c>
      <c r="H34" s="7"/>
      <c r="I34" s="3">
        <v>44802</v>
      </c>
    </row>
    <row r="35" spans="1:9" x14ac:dyDescent="0.25">
      <c r="A35" s="6" t="s">
        <v>46</v>
      </c>
      <c r="B35" s="7"/>
      <c r="C35" s="6">
        <v>1.5</v>
      </c>
      <c r="D35" s="7"/>
      <c r="E35" s="6">
        <v>1565.6</v>
      </c>
      <c r="F35" s="7"/>
      <c r="G35" s="6">
        <f t="shared" si="3"/>
        <v>2348.3999999999996</v>
      </c>
      <c r="H35" s="7"/>
      <c r="I35" s="3">
        <v>44806</v>
      </c>
    </row>
    <row r="36" spans="1:9" x14ac:dyDescent="0.25">
      <c r="A36" s="6" t="s">
        <v>47</v>
      </c>
      <c r="B36" s="7"/>
      <c r="C36" s="6">
        <v>2</v>
      </c>
      <c r="D36" s="7"/>
      <c r="E36" s="6">
        <v>737.4</v>
      </c>
      <c r="F36" s="7"/>
      <c r="G36" s="6">
        <f t="shared" si="1"/>
        <v>1474.8</v>
      </c>
      <c r="H36" s="7"/>
      <c r="I36" s="3">
        <v>44253</v>
      </c>
    </row>
    <row r="37" spans="1:9" x14ac:dyDescent="0.25">
      <c r="A37" s="6" t="s">
        <v>48</v>
      </c>
      <c r="B37" s="7"/>
      <c r="C37" s="6">
        <v>1</v>
      </c>
      <c r="D37" s="7"/>
      <c r="E37" s="6">
        <v>8352</v>
      </c>
      <c r="F37" s="7"/>
      <c r="G37" s="6">
        <f t="shared" ref="G37:G39" si="4">SUM(C37*E37)</f>
        <v>8352</v>
      </c>
      <c r="H37" s="7"/>
      <c r="I37" s="3">
        <v>44896</v>
      </c>
    </row>
    <row r="38" spans="1:9" x14ac:dyDescent="0.25">
      <c r="A38" s="6" t="s">
        <v>49</v>
      </c>
      <c r="B38" s="7"/>
      <c r="C38" s="6">
        <v>6</v>
      </c>
      <c r="D38" s="7"/>
      <c r="E38" s="6">
        <v>693.79</v>
      </c>
      <c r="F38" s="7"/>
      <c r="G38" s="6">
        <v>4162.7</v>
      </c>
      <c r="H38" s="7"/>
      <c r="I38" s="3">
        <v>44585</v>
      </c>
    </row>
    <row r="39" spans="1:9" x14ac:dyDescent="0.25">
      <c r="A39" s="6" t="s">
        <v>50</v>
      </c>
      <c r="B39" s="7"/>
      <c r="C39" s="6">
        <v>1</v>
      </c>
      <c r="D39" s="7"/>
      <c r="E39" s="6">
        <v>1000</v>
      </c>
      <c r="F39" s="7"/>
      <c r="G39" s="6">
        <f t="shared" si="4"/>
        <v>1000</v>
      </c>
      <c r="H39" s="7"/>
      <c r="I39" s="3">
        <v>44923</v>
      </c>
    </row>
    <row r="40" spans="1:9" x14ac:dyDescent="0.25">
      <c r="A40" s="6" t="s">
        <v>28</v>
      </c>
      <c r="B40" s="7"/>
      <c r="C40" s="10" t="s">
        <v>29</v>
      </c>
      <c r="D40" s="11"/>
      <c r="E40" s="12">
        <v>4.43</v>
      </c>
      <c r="F40" s="13"/>
      <c r="G40" s="6">
        <f>SUM(E40*369*7)</f>
        <v>11442.689999999999</v>
      </c>
      <c r="H40" s="7"/>
      <c r="I40" s="4">
        <v>2022</v>
      </c>
    </row>
    <row r="41" spans="1:9" x14ac:dyDescent="0.25">
      <c r="A41" s="6" t="s">
        <v>30</v>
      </c>
      <c r="B41" s="7"/>
      <c r="C41" s="10" t="s">
        <v>29</v>
      </c>
      <c r="D41" s="11"/>
      <c r="E41" s="12">
        <v>5.0199999999999996</v>
      </c>
      <c r="F41" s="13"/>
      <c r="G41" s="8">
        <f>SUM(E41*369*5)</f>
        <v>9261.9</v>
      </c>
      <c r="H41" s="9"/>
      <c r="I41" s="4">
        <v>2022</v>
      </c>
    </row>
    <row r="42" spans="1:9" x14ac:dyDescent="0.25">
      <c r="A42" s="6" t="s">
        <v>16</v>
      </c>
      <c r="B42" s="7"/>
      <c r="C42" s="6"/>
      <c r="D42" s="7"/>
      <c r="E42" s="6"/>
      <c r="F42" s="7"/>
      <c r="G42" s="8">
        <f>SUM(G27:H41)</f>
        <v>124530.45999999998</v>
      </c>
      <c r="H42" s="9"/>
      <c r="I42" s="4"/>
    </row>
    <row r="43" spans="1:9" x14ac:dyDescent="0.25">
      <c r="B43" t="s">
        <v>27</v>
      </c>
      <c r="C43" t="s">
        <v>51</v>
      </c>
    </row>
    <row r="44" spans="1:9" x14ac:dyDescent="0.25">
      <c r="B44" t="s">
        <v>38</v>
      </c>
    </row>
    <row r="45" spans="1:9" x14ac:dyDescent="0.25">
      <c r="B45" t="s">
        <v>21</v>
      </c>
      <c r="C45" t="s">
        <v>22</v>
      </c>
    </row>
    <row r="46" spans="1:9" x14ac:dyDescent="0.25">
      <c r="B46" t="s">
        <v>38</v>
      </c>
    </row>
    <row r="47" spans="1:9" x14ac:dyDescent="0.25">
      <c r="B47" t="s">
        <v>23</v>
      </c>
      <c r="C47" t="s">
        <v>24</v>
      </c>
    </row>
    <row r="48" spans="1:9" x14ac:dyDescent="0.25">
      <c r="B48" t="s">
        <v>25</v>
      </c>
    </row>
  </sheetData>
  <mergeCells count="88">
    <mergeCell ref="A39:B39"/>
    <mergeCell ref="C39:D39"/>
    <mergeCell ref="E39:F39"/>
    <mergeCell ref="G39:H39"/>
    <mergeCell ref="A37:B37"/>
    <mergeCell ref="C37:D37"/>
    <mergeCell ref="E37:F37"/>
    <mergeCell ref="G37:H37"/>
    <mergeCell ref="A38:B38"/>
    <mergeCell ref="C38:D38"/>
    <mergeCell ref="E38:F38"/>
    <mergeCell ref="G38:H38"/>
    <mergeCell ref="A36:B36"/>
    <mergeCell ref="C36:D36"/>
    <mergeCell ref="E36:F36"/>
    <mergeCell ref="G36:H36"/>
    <mergeCell ref="A27:B27"/>
    <mergeCell ref="C27:D27"/>
    <mergeCell ref="A29:B29"/>
    <mergeCell ref="C29:D29"/>
    <mergeCell ref="E29:F29"/>
    <mergeCell ref="G29:H29"/>
    <mergeCell ref="A26:B26"/>
    <mergeCell ref="C26:D26"/>
    <mergeCell ref="E26:F26"/>
    <mergeCell ref="G26:H26"/>
    <mergeCell ref="H21:I21"/>
    <mergeCell ref="H22:I22"/>
    <mergeCell ref="A21:G21"/>
    <mergeCell ref="A22:G22"/>
    <mergeCell ref="A23:G23"/>
    <mergeCell ref="H23:I23"/>
    <mergeCell ref="A24:I24"/>
    <mergeCell ref="A20:G20"/>
    <mergeCell ref="A1:I1"/>
    <mergeCell ref="A2:I4"/>
    <mergeCell ref="A5:I5"/>
    <mergeCell ref="A15:I15"/>
    <mergeCell ref="A16:I16"/>
    <mergeCell ref="H17:I17"/>
    <mergeCell ref="H20:I20"/>
    <mergeCell ref="A18:G18"/>
    <mergeCell ref="H18:I18"/>
    <mergeCell ref="A17:G17"/>
    <mergeCell ref="A19:G19"/>
    <mergeCell ref="H19:I19"/>
    <mergeCell ref="A35:B35"/>
    <mergeCell ref="C35:D35"/>
    <mergeCell ref="E35:F35"/>
    <mergeCell ref="G35:H35"/>
    <mergeCell ref="E27:F27"/>
    <mergeCell ref="G27:H27"/>
    <mergeCell ref="A28:B28"/>
    <mergeCell ref="C28:D28"/>
    <mergeCell ref="E28:F28"/>
    <mergeCell ref="G28:H28"/>
    <mergeCell ref="A34:B34"/>
    <mergeCell ref="C34:D34"/>
    <mergeCell ref="E34:F34"/>
    <mergeCell ref="G34:H34"/>
    <mergeCell ref="A42:B42"/>
    <mergeCell ref="C42:D42"/>
    <mergeCell ref="E42:F42"/>
    <mergeCell ref="G42:H42"/>
    <mergeCell ref="A40:B40"/>
    <mergeCell ref="C40:D40"/>
    <mergeCell ref="E40:F40"/>
    <mergeCell ref="G40:H40"/>
    <mergeCell ref="A41:B41"/>
    <mergeCell ref="C41:D41"/>
    <mergeCell ref="E41:F41"/>
    <mergeCell ref="G41:H41"/>
    <mergeCell ref="A33:B33"/>
    <mergeCell ref="C33:D33"/>
    <mergeCell ref="E33:F33"/>
    <mergeCell ref="G33:H33"/>
    <mergeCell ref="A32:B32"/>
    <mergeCell ref="C32:D32"/>
    <mergeCell ref="E32:F32"/>
    <mergeCell ref="G32:H32"/>
    <mergeCell ref="A30:B30"/>
    <mergeCell ref="C30:D30"/>
    <mergeCell ref="E30:F30"/>
    <mergeCell ref="G30:H30"/>
    <mergeCell ref="A31:B31"/>
    <mergeCell ref="C31:D31"/>
    <mergeCell ref="E31:F31"/>
    <mergeCell ref="G31:H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2023-03-07T04:38:27Z</dcterms:modified>
</cp:coreProperties>
</file>